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5570" windowHeight="12510"/>
  </bookViews>
  <sheets>
    <sheet name="ПРАЙС" sheetId="1" r:id="rId1"/>
  </sheets>
  <calcPr calcId="145621"/>
</workbook>
</file>

<file path=xl/calcChain.xml><?xml version="1.0" encoding="utf-8"?>
<calcChain xmlns="http://schemas.openxmlformats.org/spreadsheetml/2006/main">
  <c r="I64" i="1" l="1"/>
  <c r="S64" i="1" l="1"/>
  <c r="R64" i="1"/>
  <c r="Z59" i="1" l="1"/>
  <c r="Z58" i="1"/>
  <c r="Z57" i="1"/>
  <c r="Z60" i="1" l="1"/>
  <c r="J64" i="1"/>
  <c r="K64" i="1"/>
  <c r="L64" i="1"/>
  <c r="M64" i="1"/>
  <c r="N64" i="1"/>
  <c r="O64" i="1"/>
  <c r="P64" i="1"/>
  <c r="Q64" i="1"/>
  <c r="T64" i="1" l="1"/>
  <c r="AL35" i="1" s="1"/>
</calcChain>
</file>

<file path=xl/sharedStrings.xml><?xml version="1.0" encoding="utf-8"?>
<sst xmlns="http://schemas.openxmlformats.org/spreadsheetml/2006/main" count="134" uniqueCount="105">
  <si>
    <t xml:space="preserve"> </t>
  </si>
  <si>
    <t>LK</t>
  </si>
  <si>
    <t>S</t>
  </si>
  <si>
    <t>SE</t>
  </si>
  <si>
    <t>P</t>
  </si>
  <si>
    <t>-</t>
  </si>
  <si>
    <t>3FTK</t>
  </si>
  <si>
    <t>1FTK(1фаза)</t>
  </si>
  <si>
    <t>3FTK(3фазы)</t>
  </si>
  <si>
    <t>N1 (Однофазный насос)</t>
  </si>
  <si>
    <t>N3 (Трехфазный насос)</t>
  </si>
  <si>
    <t>Мощность</t>
  </si>
  <si>
    <t>CF</t>
  </si>
  <si>
    <t>Trim</t>
  </si>
  <si>
    <t>L</t>
  </si>
  <si>
    <t>Монохром</t>
  </si>
  <si>
    <t>1FTK</t>
  </si>
  <si>
    <t>E</t>
  </si>
  <si>
    <t>W</t>
  </si>
  <si>
    <t>N1</t>
  </si>
  <si>
    <t>N3</t>
  </si>
  <si>
    <t>WF</t>
  </si>
  <si>
    <t>C</t>
  </si>
  <si>
    <t>TRIM</t>
  </si>
  <si>
    <t>Формула</t>
  </si>
  <si>
    <t>S/SE</t>
  </si>
  <si>
    <t>P/-</t>
  </si>
  <si>
    <t>1FTK/3FTK</t>
  </si>
  <si>
    <t>N1/N3</t>
  </si>
  <si>
    <t>Охл</t>
  </si>
  <si>
    <t>Рекуп</t>
  </si>
  <si>
    <t>Рецирк</t>
  </si>
  <si>
    <t>Панель</t>
  </si>
  <si>
    <t>Тип вентиляционной установки</t>
  </si>
  <si>
    <t>Частотный преобразователь</t>
  </si>
  <si>
    <t>Фазность двигателя</t>
  </si>
  <si>
    <t>Мощность двигателя</t>
  </si>
  <si>
    <t>0,1…4</t>
  </si>
  <si>
    <t>Тип калорифера</t>
  </si>
  <si>
    <t>Фазность насоса для подачи теплоносителя</t>
  </si>
  <si>
    <t>Тип воздухо-охладителя</t>
  </si>
  <si>
    <t>Тип рекуператора</t>
  </si>
  <si>
    <t>Наличие рециркуляции</t>
  </si>
  <si>
    <t>Наличие панели управления</t>
  </si>
  <si>
    <t>LE</t>
  </si>
  <si>
    <t>ЦЕНА</t>
  </si>
  <si>
    <t>Таблица подбора шкафов автоматики на базе контроллеров Segnetics упрощенного типа</t>
  </si>
  <si>
    <t>Отдел продаж sale@lantaclimate.ru</t>
  </si>
  <si>
    <t>+7 (499)613-55-96 +7 (495)369-11-90</t>
  </si>
  <si>
    <t>+7 (499)613-55-96       +7 (495)369-11-90</t>
  </si>
  <si>
    <t>Техническая поддержка support@lantaclimate.ru</t>
  </si>
  <si>
    <t>Отдел продаж sales@segnetics-russia.ru</t>
  </si>
  <si>
    <t>Техническая поддержка support@segnetics-russia.ru</t>
  </si>
  <si>
    <t>Схема маркировки и выбора функционала шкафа автоматики</t>
  </si>
  <si>
    <t>Выберите необходимую конфигурацию шкафа автоматики</t>
  </si>
  <si>
    <t>Бренд лист комплектующих</t>
  </si>
  <si>
    <t>Контроллер</t>
  </si>
  <si>
    <t>SEGNETICS</t>
  </si>
  <si>
    <t>Корпус</t>
  </si>
  <si>
    <t xml:space="preserve"> Tekfor</t>
  </si>
  <si>
    <t>Автоматические выключатели</t>
  </si>
  <si>
    <t>CHINT</t>
  </si>
  <si>
    <t>Промежуточные реле</t>
  </si>
  <si>
    <t>Контакторы</t>
  </si>
  <si>
    <t>Клеммы</t>
  </si>
  <si>
    <t>Трансформатор</t>
  </si>
  <si>
    <t>ТЗТ</t>
  </si>
  <si>
    <t>Короб</t>
  </si>
  <si>
    <t>DKC</t>
  </si>
  <si>
    <t>Переключатель</t>
  </si>
  <si>
    <t>Провод</t>
  </si>
  <si>
    <t>Электрокабель Кольчугино (ГОСТ)</t>
  </si>
  <si>
    <t>Шкаф автоматики LK серии LE для 3-х фазного вентилятора</t>
  </si>
  <si>
    <t>Шкаф автоматики LK серии LE для 1 фазного вентилятора</t>
  </si>
  <si>
    <t>Панель управления "Монохром"</t>
  </si>
  <si>
    <t>Панель управления Segnetics TRIM5</t>
  </si>
  <si>
    <t>Функционал шкафов автоматики</t>
  </si>
  <si>
    <t>Контроль загрязненности воздушного фильтра</t>
  </si>
  <si>
    <t>Контроль перепада давления на вентиляторе</t>
  </si>
  <si>
    <t>Контроль состояния термоконтактов электродвигателя вентилятора</t>
  </si>
  <si>
    <t>Контроль аварийного состояния частотного преобразователя электродвигателя вентилятора</t>
  </si>
  <si>
    <t>Контроль капиллярного термостата</t>
  </si>
  <si>
    <t>Контроль перепада давления на пластинчатом рекуператоре без байпаса</t>
  </si>
  <si>
    <t>Контроль датчика температуры канала</t>
  </si>
  <si>
    <t>Контроль датчика температуры обратной воды</t>
  </si>
  <si>
    <t>Контроль датчика температуры уличного воздуха</t>
  </si>
  <si>
    <t>Управление воздушной заслонкой</t>
  </si>
  <si>
    <t>Управление вентиляторов</t>
  </si>
  <si>
    <t>Управление циркуляционным насосом</t>
  </si>
  <si>
    <t>Управление ККБ</t>
  </si>
  <si>
    <t>Управление рекуператором без б/п</t>
  </si>
  <si>
    <t>Управление 0…10В приводом регулирующего вентиля узла теплоснабжения</t>
  </si>
  <si>
    <t>Управление 0…10В приводом регулирующего вентиля узла холодоснабжения</t>
  </si>
  <si>
    <t>Управление 0…10В приводом байпаса пластинчатого рекуператора</t>
  </si>
  <si>
    <t>Управление 0…10В приводом рециркуляции</t>
  </si>
  <si>
    <t>Подержка диспетчеризации</t>
  </si>
  <si>
    <t>D</t>
  </si>
  <si>
    <r>
      <rPr>
        <b/>
        <sz val="18"/>
        <color theme="1"/>
        <rFont val="Calibri"/>
        <family val="2"/>
        <charset val="204"/>
        <scheme val="minor"/>
      </rPr>
      <t>S</t>
    </r>
    <r>
      <rPr>
        <sz val="11"/>
        <color theme="1"/>
        <rFont val="Calibri"/>
        <family val="2"/>
        <charset val="204"/>
        <scheme val="minor"/>
      </rPr>
      <t>(Приточная)</t>
    </r>
  </si>
  <si>
    <r>
      <rPr>
        <b/>
        <sz val="18"/>
        <color theme="1"/>
        <rFont val="Calibri"/>
        <family val="2"/>
        <charset val="204"/>
        <scheme val="minor"/>
      </rPr>
      <t>SE</t>
    </r>
    <r>
      <rPr>
        <sz val="11"/>
        <color theme="1"/>
        <rFont val="Calibri"/>
        <family val="2"/>
        <charset val="204"/>
        <scheme val="minor"/>
      </rPr>
      <t>(Приточно-вытяжная)</t>
    </r>
  </si>
  <si>
    <r>
      <rPr>
        <b/>
        <sz val="18"/>
        <color theme="1"/>
        <rFont val="Calibri"/>
        <family val="2"/>
        <charset val="204"/>
        <scheme val="minor"/>
      </rPr>
      <t xml:space="preserve">P </t>
    </r>
    <r>
      <rPr>
        <sz val="11"/>
        <color theme="1"/>
        <rFont val="Calibri"/>
        <family val="2"/>
        <charset val="204"/>
        <scheme val="minor"/>
      </rPr>
      <t>(ЧП)</t>
    </r>
  </si>
  <si>
    <r>
      <rPr>
        <b/>
        <sz val="18"/>
        <color theme="1"/>
        <rFont val="Calibri"/>
        <family val="2"/>
        <charset val="204"/>
        <scheme val="minor"/>
      </rPr>
      <t>W</t>
    </r>
    <r>
      <rPr>
        <sz val="11"/>
        <color theme="1"/>
        <rFont val="Calibri"/>
        <family val="2"/>
        <charset val="204"/>
        <scheme val="minor"/>
      </rPr>
      <t xml:space="preserve"> (Водяной)</t>
    </r>
  </si>
  <si>
    <r>
      <rPr>
        <b/>
        <sz val="18"/>
        <color theme="1"/>
        <rFont val="Calibri"/>
        <family val="2"/>
        <charset val="204"/>
        <scheme val="minor"/>
      </rPr>
      <t>CW</t>
    </r>
    <r>
      <rPr>
        <sz val="11"/>
        <color theme="1"/>
        <rFont val="Calibri"/>
        <family val="2"/>
        <charset val="204"/>
        <scheme val="minor"/>
      </rPr>
      <t xml:space="preserve"> (Водяное)</t>
    </r>
  </si>
  <si>
    <r>
      <rPr>
        <b/>
        <sz val="18"/>
        <color theme="1"/>
        <rFont val="Calibri"/>
        <family val="2"/>
        <charset val="204"/>
        <scheme val="minor"/>
      </rPr>
      <t>CF</t>
    </r>
    <r>
      <rPr>
        <sz val="11"/>
        <color theme="1"/>
        <rFont val="Calibri"/>
        <family val="2"/>
        <charset val="204"/>
        <scheme val="minor"/>
      </rPr>
      <t xml:space="preserve"> (Фреоновое)</t>
    </r>
  </si>
  <si>
    <r>
      <rPr>
        <b/>
        <sz val="18"/>
        <color theme="1"/>
        <rFont val="Calibri"/>
        <family val="2"/>
        <charset val="204"/>
        <scheme val="minor"/>
      </rPr>
      <t>L</t>
    </r>
    <r>
      <rPr>
        <sz val="11"/>
        <color theme="1"/>
        <rFont val="Calibri"/>
        <family val="2"/>
        <charset val="204"/>
        <scheme val="minor"/>
      </rPr>
      <t xml:space="preserve"> (Пластинчатый)</t>
    </r>
  </si>
  <si>
    <r>
      <rPr>
        <b/>
        <sz val="18"/>
        <color theme="1"/>
        <rFont val="Calibri"/>
        <family val="2"/>
        <charset val="204"/>
        <scheme val="minor"/>
      </rPr>
      <t>C</t>
    </r>
    <r>
      <rPr>
        <sz val="11"/>
        <color theme="1"/>
        <rFont val="Calibri"/>
        <family val="2"/>
        <charset val="204"/>
        <scheme val="minor"/>
      </rPr>
      <t xml:space="preserve"> (Рециркуляция)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</si>
</sst>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7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13" xfId="0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0" fillId="0" borderId="38" xfId="0" applyBorder="1"/>
    <xf numFmtId="0" fontId="0" fillId="0" borderId="28" xfId="0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9" xfId="0" applyBorder="1"/>
    <xf numFmtId="0" fontId="0" fillId="0" borderId="43" xfId="0" applyBorder="1"/>
    <xf numFmtId="0" fontId="1" fillId="0" borderId="24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4" fillId="0" borderId="0" xfId="0" applyFont="1"/>
    <xf numFmtId="0" fontId="2" fillId="0" borderId="0" xfId="0" applyFont="1"/>
    <xf numFmtId="0" fontId="4" fillId="0" borderId="7" xfId="0" applyFont="1" applyBorder="1" applyAlignment="1">
      <alignment wrapText="1"/>
    </xf>
    <xf numFmtId="0" fontId="4" fillId="0" borderId="27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4" fillId="0" borderId="7" xfId="0" applyFont="1" applyBorder="1"/>
    <xf numFmtId="0" fontId="2" fillId="0" borderId="14" xfId="0" applyFont="1" applyBorder="1"/>
    <xf numFmtId="0" fontId="2" fillId="0" borderId="21" xfId="0" applyFont="1" applyBorder="1"/>
    <xf numFmtId="0" fontId="4" fillId="0" borderId="0" xfId="0" applyFont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 hidden="1"/>
    </xf>
    <xf numFmtId="0" fontId="4" fillId="0" borderId="24" xfId="0" applyFont="1" applyBorder="1" applyAlignment="1" applyProtection="1">
      <alignment horizontal="center" vertical="center"/>
      <protection locked="0" hidden="1"/>
    </xf>
    <xf numFmtId="0" fontId="4" fillId="0" borderId="20" xfId="0" applyFont="1" applyBorder="1" applyAlignment="1" applyProtection="1">
      <alignment horizontal="center" vertical="center"/>
      <protection locked="0" hidden="1"/>
    </xf>
    <xf numFmtId="0" fontId="4" fillId="0" borderId="25" xfId="0" applyFont="1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horizontal="center" vertical="center"/>
      <protection locked="0" hidden="1"/>
    </xf>
    <xf numFmtId="0" fontId="4" fillId="0" borderId="26" xfId="0" applyFont="1" applyBorder="1" applyAlignment="1" applyProtection="1">
      <alignment horizontal="center" vertical="center"/>
      <protection locked="0" hidden="1"/>
    </xf>
    <xf numFmtId="0" fontId="4" fillId="0" borderId="14" xfId="0" applyFont="1" applyBorder="1" applyAlignment="1" applyProtection="1">
      <alignment horizontal="center" vertical="center"/>
      <protection locked="0" hidden="1"/>
    </xf>
    <xf numFmtId="0" fontId="4" fillId="0" borderId="19" xfId="0" applyFont="1" applyBorder="1" applyAlignment="1" applyProtection="1">
      <alignment horizontal="center" vertical="center"/>
      <protection locked="0" hidden="1"/>
    </xf>
    <xf numFmtId="0" fontId="4" fillId="0" borderId="21" xfId="0" applyFont="1" applyBorder="1" applyAlignment="1" applyProtection="1">
      <alignment horizontal="center" vertical="center"/>
      <protection locked="0" hidden="1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 hidden="1"/>
    </xf>
    <xf numFmtId="0" fontId="4" fillId="0" borderId="22" xfId="0" applyFont="1" applyBorder="1" applyAlignment="1" applyProtection="1">
      <alignment horizontal="center" vertical="center"/>
      <protection locked="0" hidden="1"/>
    </xf>
    <xf numFmtId="0" fontId="4" fillId="0" borderId="7" xfId="0" applyFont="1" applyBorder="1" applyAlignment="1" applyProtection="1">
      <alignment horizontal="center" vertical="center"/>
      <protection locked="0" hidden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  <protection locked="0" hidden="1"/>
    </xf>
    <xf numFmtId="0" fontId="4" fillId="0" borderId="24" xfId="0" applyFont="1" applyBorder="1" applyAlignment="1" applyProtection="1">
      <alignment horizontal="center" vertical="center" wrapText="1"/>
      <protection locked="0" hidden="1"/>
    </xf>
    <xf numFmtId="0" fontId="4" fillId="0" borderId="20" xfId="0" applyFont="1" applyBorder="1" applyAlignment="1" applyProtection="1">
      <alignment horizontal="center" vertical="center" wrapText="1"/>
      <protection locked="0" hidden="1"/>
    </xf>
    <xf numFmtId="0" fontId="4" fillId="0" borderId="25" xfId="0" applyFont="1" applyBorder="1" applyAlignment="1" applyProtection="1">
      <alignment horizontal="center" vertical="center" wrapText="1"/>
      <protection locked="0" hidden="1"/>
    </xf>
    <xf numFmtId="0" fontId="4" fillId="0" borderId="0" xfId="0" applyFont="1" applyBorder="1" applyAlignment="1" applyProtection="1">
      <alignment horizontal="center" vertical="center" wrapText="1"/>
      <protection locked="0" hidden="1"/>
    </xf>
    <xf numFmtId="0" fontId="4" fillId="0" borderId="26" xfId="0" applyFont="1" applyBorder="1" applyAlignment="1" applyProtection="1">
      <alignment horizontal="center" vertical="center" wrapText="1"/>
      <protection locked="0" hidden="1"/>
    </xf>
    <xf numFmtId="0" fontId="4" fillId="0" borderId="14" xfId="0" applyFont="1" applyBorder="1" applyAlignment="1" applyProtection="1">
      <alignment horizontal="center" vertical="center" wrapText="1"/>
      <protection locked="0" hidden="1"/>
    </xf>
    <xf numFmtId="0" fontId="4" fillId="0" borderId="19" xfId="0" applyFont="1" applyBorder="1" applyAlignment="1" applyProtection="1">
      <alignment horizontal="center" vertical="center" wrapText="1"/>
      <protection locked="0" hidden="1"/>
    </xf>
    <xf numFmtId="0" fontId="4" fillId="0" borderId="21" xfId="0" applyFont="1" applyBorder="1" applyAlignment="1" applyProtection="1">
      <alignment horizontal="center" vertical="center" wrapText="1"/>
      <protection locked="0" hidden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39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6" fillId="0" borderId="45" xfId="0" applyFont="1" applyBorder="1" applyAlignment="1">
      <alignment horizontal="center" vertical="center" wrapText="1"/>
    </xf>
    <xf numFmtId="164" fontId="5" fillId="0" borderId="23" xfId="0" applyNumberFormat="1" applyFont="1" applyBorder="1" applyAlignment="1" applyProtection="1">
      <alignment horizontal="center" vertical="center"/>
      <protection hidden="1"/>
    </xf>
    <xf numFmtId="164" fontId="5" fillId="0" borderId="24" xfId="0" applyNumberFormat="1" applyFont="1" applyBorder="1" applyAlignment="1" applyProtection="1">
      <alignment horizontal="center" vertical="center"/>
      <protection hidden="1"/>
    </xf>
    <xf numFmtId="164" fontId="5" fillId="0" borderId="20" xfId="0" applyNumberFormat="1" applyFont="1" applyBorder="1" applyAlignment="1" applyProtection="1">
      <alignment horizontal="center" vertical="center"/>
      <protection hidden="1"/>
    </xf>
    <xf numFmtId="164" fontId="5" fillId="0" borderId="25" xfId="0" applyNumberFormat="1" applyFont="1" applyBorder="1" applyAlignment="1" applyProtection="1">
      <alignment horizontal="center" vertical="center"/>
      <protection hidden="1"/>
    </xf>
    <xf numFmtId="164" fontId="5" fillId="0" borderId="0" xfId="0" applyNumberFormat="1" applyFont="1" applyBorder="1" applyAlignment="1" applyProtection="1">
      <alignment horizontal="center" vertical="center"/>
      <protection hidden="1"/>
    </xf>
    <xf numFmtId="164" fontId="5" fillId="0" borderId="26" xfId="0" applyNumberFormat="1" applyFont="1" applyBorder="1" applyAlignment="1" applyProtection="1">
      <alignment horizontal="center" vertical="center"/>
      <protection hidden="1"/>
    </xf>
    <xf numFmtId="164" fontId="5" fillId="0" borderId="14" xfId="0" applyNumberFormat="1" applyFont="1" applyBorder="1" applyAlignment="1" applyProtection="1">
      <alignment horizontal="center" vertical="center"/>
      <protection hidden="1"/>
    </xf>
    <xf numFmtId="164" fontId="5" fillId="0" borderId="19" xfId="0" applyNumberFormat="1" applyFont="1" applyBorder="1" applyAlignment="1" applyProtection="1">
      <alignment horizontal="center" vertical="center"/>
      <protection hidden="1"/>
    </xf>
    <xf numFmtId="164" fontId="5" fillId="0" borderId="21" xfId="0" applyNumberFormat="1" applyFont="1" applyBorder="1" applyAlignment="1" applyProtection="1">
      <alignment horizontal="center" vertical="center"/>
      <protection hidden="1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-1</xdr:colOff>
      <xdr:row>0</xdr:row>
      <xdr:rowOff>1</xdr:rowOff>
    </xdr:from>
    <xdr:to>
      <xdr:col>25</xdr:col>
      <xdr:colOff>939693</xdr:colOff>
      <xdr:row>1</xdr:row>
      <xdr:rowOff>5270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5" y="1"/>
          <a:ext cx="6681107" cy="1605642"/>
        </a:xfrm>
        <a:prstGeom prst="rect">
          <a:avLst/>
        </a:prstGeom>
      </xdr:spPr>
    </xdr:pic>
    <xdr:clientData/>
  </xdr:twoCellAnchor>
  <xdr:twoCellAnchor editAs="oneCell">
    <xdr:from>
      <xdr:col>25</xdr:col>
      <xdr:colOff>272143</xdr:colOff>
      <xdr:row>0</xdr:row>
      <xdr:rowOff>353786</xdr:rowOff>
    </xdr:from>
    <xdr:to>
      <xdr:col>48</xdr:col>
      <xdr:colOff>-1</xdr:colOff>
      <xdr:row>0</xdr:row>
      <xdr:rowOff>1333500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3143" y="353786"/>
          <a:ext cx="7769678" cy="979714"/>
        </a:xfrm>
        <a:prstGeom prst="rect">
          <a:avLst/>
        </a:prstGeom>
      </xdr:spPr>
    </xdr:pic>
    <xdr:clientData/>
  </xdr:twoCellAnchor>
  <xdr:twoCellAnchor editAs="oneCell">
    <xdr:from>
      <xdr:col>38</xdr:col>
      <xdr:colOff>714873</xdr:colOff>
      <xdr:row>55</xdr:row>
      <xdr:rowOff>163286</xdr:rowOff>
    </xdr:from>
    <xdr:to>
      <xdr:col>50</xdr:col>
      <xdr:colOff>163906</xdr:colOff>
      <xdr:row>89</xdr:row>
      <xdr:rowOff>188936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2274675" y="17396199"/>
          <a:ext cx="5427686" cy="4054432"/>
        </a:xfrm>
        <a:prstGeom prst="rect">
          <a:avLst/>
        </a:prstGeom>
      </xdr:spPr>
    </xdr:pic>
    <xdr:clientData/>
  </xdr:twoCellAnchor>
  <xdr:twoCellAnchor editAs="oneCell">
    <xdr:from>
      <xdr:col>25</xdr:col>
      <xdr:colOff>602735</xdr:colOff>
      <xdr:row>60</xdr:row>
      <xdr:rowOff>21030</xdr:rowOff>
    </xdr:from>
    <xdr:to>
      <xdr:col>38</xdr:col>
      <xdr:colOff>444399</xdr:colOff>
      <xdr:row>96</xdr:row>
      <xdr:rowOff>151784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0949" y="16757816"/>
          <a:ext cx="4114307" cy="6625072"/>
        </a:xfrm>
        <a:prstGeom prst="rect">
          <a:avLst/>
        </a:prstGeom>
      </xdr:spPr>
    </xdr:pic>
    <xdr:clientData/>
  </xdr:twoCellAnchor>
  <xdr:twoCellAnchor editAs="oneCell">
    <xdr:from>
      <xdr:col>5</xdr:col>
      <xdr:colOff>30926</xdr:colOff>
      <xdr:row>55</xdr:row>
      <xdr:rowOff>214004</xdr:rowOff>
    </xdr:from>
    <xdr:to>
      <xdr:col>25</xdr:col>
      <xdr:colOff>443686</xdr:colOff>
      <xdr:row>111</xdr:row>
      <xdr:rowOff>103356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33" y="20420611"/>
          <a:ext cx="7093867" cy="10053888"/>
        </a:xfrm>
        <a:prstGeom prst="rect">
          <a:avLst/>
        </a:prstGeom>
      </xdr:spPr>
    </xdr:pic>
    <xdr:clientData/>
  </xdr:twoCellAnchor>
  <xdr:twoCellAnchor editAs="oneCell">
    <xdr:from>
      <xdr:col>38</xdr:col>
      <xdr:colOff>487384</xdr:colOff>
      <xdr:row>95</xdr:row>
      <xdr:rowOff>34637</xdr:rowOff>
    </xdr:from>
    <xdr:to>
      <xdr:col>50</xdr:col>
      <xdr:colOff>42058</xdr:colOff>
      <xdr:row>109</xdr:row>
      <xdr:rowOff>13608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8241" y="26799887"/>
          <a:ext cx="4153888" cy="3203864"/>
        </a:xfrm>
        <a:prstGeom prst="rect">
          <a:avLst/>
        </a:prstGeom>
      </xdr:spPr>
    </xdr:pic>
    <xdr:clientData/>
  </xdr:twoCellAnchor>
  <xdr:twoCellAnchor editAs="oneCell">
    <xdr:from>
      <xdr:col>25</xdr:col>
      <xdr:colOff>432952</xdr:colOff>
      <xdr:row>98</xdr:row>
      <xdr:rowOff>398317</xdr:rowOff>
    </xdr:from>
    <xdr:to>
      <xdr:col>33</xdr:col>
      <xdr:colOff>86590</xdr:colOff>
      <xdr:row>110</xdr:row>
      <xdr:rowOff>158185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5907" y="24349362"/>
          <a:ext cx="2303319" cy="2253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15"/>
  <sheetViews>
    <sheetView showGridLines="0" tabSelected="1" topLeftCell="D10" zoomScale="70" zoomScaleNormal="70" workbookViewId="0">
      <selection activeCell="AU25" sqref="AU25:AU28"/>
    </sheetView>
  </sheetViews>
  <sheetFormatPr defaultRowHeight="15" x14ac:dyDescent="0.25"/>
  <cols>
    <col min="1" max="1" width="2.85546875" customWidth="1"/>
    <col min="2" max="2" width="3.42578125" customWidth="1"/>
    <col min="3" max="3" width="3.28515625" customWidth="1"/>
    <col min="4" max="4" width="4.140625" customWidth="1"/>
    <col min="5" max="5" width="6.42578125" customWidth="1"/>
    <col min="6" max="6" width="11.85546875" customWidth="1"/>
    <col min="7" max="7" width="2.28515625" customWidth="1"/>
    <col min="8" max="8" width="1.85546875" customWidth="1"/>
    <col min="9" max="9" width="14.85546875" customWidth="1"/>
    <col min="10" max="10" width="2.28515625" customWidth="1"/>
    <col min="11" max="11" width="2.85546875" customWidth="1"/>
    <col min="12" max="12" width="1.7109375" customWidth="1"/>
    <col min="14" max="14" width="1.42578125" customWidth="1"/>
    <col min="15" max="15" width="2.5703125" customWidth="1"/>
    <col min="16" max="16" width="1.5703125" customWidth="1"/>
    <col min="17" max="17" width="12.28515625" customWidth="1"/>
    <col min="18" max="18" width="1.28515625" customWidth="1"/>
    <col min="19" max="19" width="1.85546875" customWidth="1"/>
    <col min="20" max="20" width="12.5703125" customWidth="1"/>
    <col min="21" max="21" width="1.5703125" customWidth="1"/>
    <col min="22" max="22" width="1.140625" customWidth="1"/>
    <col min="23" max="23" width="13.140625" customWidth="1"/>
    <col min="24" max="24" width="2.28515625" customWidth="1"/>
    <col min="25" max="25" width="1.7109375" customWidth="1"/>
    <col min="26" max="26" width="15.140625" customWidth="1"/>
    <col min="27" max="28" width="1.7109375" customWidth="1"/>
    <col min="29" max="29" width="2" customWidth="1"/>
    <col min="30" max="30" width="1.28515625" customWidth="1"/>
    <col min="31" max="31" width="13.28515625" customWidth="1"/>
    <col min="32" max="32" width="1.5703125" customWidth="1"/>
    <col min="33" max="33" width="2.85546875" customWidth="1"/>
    <col min="34" max="34" width="1.42578125" customWidth="1"/>
    <col min="35" max="35" width="14.85546875" customWidth="1"/>
    <col min="36" max="36" width="3.85546875" customWidth="1"/>
    <col min="37" max="37" width="2.7109375" customWidth="1"/>
    <col min="38" max="38" width="1.85546875" customWidth="1"/>
    <col min="39" max="39" width="14.7109375" customWidth="1"/>
    <col min="40" max="40" width="1.7109375" customWidth="1"/>
    <col min="41" max="41" width="3.7109375" customWidth="1"/>
    <col min="42" max="42" width="1.5703125" customWidth="1"/>
    <col min="43" max="43" width="11.7109375" customWidth="1"/>
    <col min="44" max="44" width="2" customWidth="1"/>
    <col min="45" max="45" width="2.140625" customWidth="1"/>
    <col min="46" max="46" width="2.5703125" customWidth="1"/>
    <col min="47" max="47" width="14" customWidth="1"/>
    <col min="48" max="48" width="2.140625" customWidth="1"/>
    <col min="49" max="49" width="2" customWidth="1"/>
    <col min="50" max="50" width="10.42578125" customWidth="1"/>
  </cols>
  <sheetData>
    <row r="1" spans="2:50" ht="126" customHeight="1" x14ac:dyDescent="0.25"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</row>
    <row r="2" spans="2:50" ht="63.75" customHeight="1" x14ac:dyDescent="0.25">
      <c r="G2" s="101" t="s">
        <v>47</v>
      </c>
      <c r="H2" s="101"/>
      <c r="I2" s="101"/>
      <c r="J2" s="101"/>
      <c r="K2" s="101"/>
      <c r="L2" s="101"/>
      <c r="M2" s="101"/>
      <c r="N2" s="102" t="s">
        <v>49</v>
      </c>
      <c r="O2" s="102"/>
      <c r="P2" s="102"/>
      <c r="Q2" s="102"/>
      <c r="R2" s="102"/>
      <c r="S2" s="102"/>
      <c r="T2" s="102"/>
      <c r="U2" s="103" t="s">
        <v>50</v>
      </c>
      <c r="V2" s="103"/>
      <c r="W2" s="103"/>
      <c r="X2" s="103"/>
      <c r="Y2" s="103"/>
      <c r="Z2" s="103"/>
      <c r="AA2" s="101" t="s">
        <v>51</v>
      </c>
      <c r="AB2" s="101"/>
      <c r="AC2" s="101"/>
      <c r="AD2" s="101"/>
      <c r="AE2" s="101"/>
      <c r="AF2" s="101"/>
      <c r="AG2" s="101"/>
      <c r="AH2" s="101"/>
      <c r="AI2" s="101"/>
      <c r="AJ2" s="102" t="s">
        <v>48</v>
      </c>
      <c r="AK2" s="102"/>
      <c r="AL2" s="102"/>
      <c r="AM2" s="102"/>
      <c r="AN2" s="102"/>
      <c r="AO2" s="102"/>
      <c r="AP2" s="103" t="s">
        <v>52</v>
      </c>
      <c r="AQ2" s="103"/>
      <c r="AR2" s="103"/>
      <c r="AS2" s="103"/>
      <c r="AT2" s="103"/>
    </row>
    <row r="3" spans="2:50" ht="39" customHeight="1" x14ac:dyDescent="0.25">
      <c r="G3" s="104" t="s">
        <v>46</v>
      </c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</row>
    <row r="4" spans="2:50" ht="12.75" customHeight="1" x14ac:dyDescent="0.25">
      <c r="E4" s="3"/>
      <c r="F4" s="3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</row>
    <row r="5" spans="2:50" ht="35.25" customHeight="1" x14ac:dyDescent="0.35">
      <c r="B5" s="2"/>
      <c r="C5" s="2"/>
      <c r="D5" s="2"/>
      <c r="E5" s="4"/>
      <c r="F5" s="4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06" t="s">
        <v>53</v>
      </c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P5" s="27"/>
      <c r="AQ5" s="27"/>
      <c r="AR5" s="27"/>
    </row>
    <row r="6" spans="2:50" ht="15" customHeight="1" x14ac:dyDescent="0.25">
      <c r="B6" s="2"/>
      <c r="C6" s="2"/>
      <c r="D6" s="2"/>
      <c r="E6" s="4"/>
      <c r="F6" s="25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105" t="s">
        <v>40</v>
      </c>
      <c r="AE6" s="105"/>
      <c r="AF6" s="105"/>
      <c r="AG6" s="8"/>
      <c r="AH6" s="2"/>
      <c r="AP6" s="85" t="s">
        <v>43</v>
      </c>
      <c r="AQ6" s="85"/>
      <c r="AR6" s="85"/>
    </row>
    <row r="7" spans="2:50" ht="34.5" customHeight="1" thickBot="1" x14ac:dyDescent="0.3">
      <c r="B7" s="2"/>
      <c r="C7" s="2"/>
      <c r="D7" s="2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105"/>
      <c r="AE7" s="105"/>
      <c r="AF7" s="105"/>
      <c r="AG7" s="8"/>
      <c r="AH7" s="2"/>
      <c r="AP7" s="85"/>
      <c r="AQ7" s="85"/>
      <c r="AR7" s="85"/>
    </row>
    <row r="8" spans="2:50" x14ac:dyDescent="0.25">
      <c r="B8" s="2"/>
      <c r="C8" s="2"/>
      <c r="D8" s="2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8"/>
      <c r="W8" s="8"/>
      <c r="X8" s="8"/>
      <c r="Y8" s="8"/>
      <c r="Z8" s="8"/>
      <c r="AA8" s="8"/>
      <c r="AB8" s="4"/>
      <c r="AC8" s="4"/>
      <c r="AD8" s="8"/>
      <c r="AE8" s="51" t="s">
        <v>5</v>
      </c>
      <c r="AF8" s="8"/>
      <c r="AG8" s="8"/>
      <c r="AH8" s="2"/>
      <c r="AP8" s="8"/>
      <c r="AQ8" s="51" t="s">
        <v>5</v>
      </c>
      <c r="AR8" s="8"/>
    </row>
    <row r="9" spans="2:50" ht="15.75" thickBot="1" x14ac:dyDescent="0.3">
      <c r="B9" s="2"/>
      <c r="C9" s="2"/>
      <c r="D9" s="2"/>
      <c r="E9" s="4"/>
      <c r="F9" s="4"/>
      <c r="G9" s="4"/>
      <c r="H9" s="107" t="s">
        <v>33</v>
      </c>
      <c r="I9" s="108"/>
      <c r="J9" s="108"/>
      <c r="K9" s="4"/>
      <c r="L9" s="85" t="s">
        <v>34</v>
      </c>
      <c r="M9" s="85"/>
      <c r="N9" s="85"/>
      <c r="O9" s="4"/>
      <c r="P9" s="109" t="s">
        <v>35</v>
      </c>
      <c r="Q9" s="109"/>
      <c r="R9" s="109"/>
      <c r="S9" s="4"/>
      <c r="T9" s="4"/>
      <c r="U9" s="4"/>
      <c r="V9" s="8"/>
      <c r="W9" s="8"/>
      <c r="X9" s="8"/>
      <c r="Y9" s="105" t="s">
        <v>39</v>
      </c>
      <c r="Z9" s="105"/>
      <c r="AA9" s="105"/>
      <c r="AB9" s="8"/>
      <c r="AC9" s="4"/>
      <c r="AD9" s="10"/>
      <c r="AE9" s="52"/>
      <c r="AF9" s="21"/>
      <c r="AG9" s="8"/>
      <c r="AH9" s="85" t="s">
        <v>41</v>
      </c>
      <c r="AI9" s="85"/>
      <c r="AJ9" s="85"/>
      <c r="AL9" s="85" t="s">
        <v>42</v>
      </c>
      <c r="AM9" s="85"/>
      <c r="AN9" s="85"/>
      <c r="AP9" s="10"/>
      <c r="AQ9" s="52"/>
      <c r="AR9" s="21"/>
      <c r="AT9" s="85" t="s">
        <v>95</v>
      </c>
      <c r="AU9" s="85"/>
      <c r="AV9" s="85"/>
    </row>
    <row r="10" spans="2:50" ht="44.45" customHeight="1" thickBot="1" x14ac:dyDescent="0.3">
      <c r="B10" s="2"/>
      <c r="C10" s="2"/>
      <c r="D10" s="2"/>
      <c r="E10" s="4"/>
      <c r="F10" s="4"/>
      <c r="G10" s="4"/>
      <c r="H10" s="108"/>
      <c r="I10" s="108"/>
      <c r="J10" s="108"/>
      <c r="K10" s="4"/>
      <c r="L10" s="85"/>
      <c r="M10" s="85"/>
      <c r="N10" s="85"/>
      <c r="O10" s="4"/>
      <c r="P10" s="109"/>
      <c r="Q10" s="109"/>
      <c r="R10" s="109"/>
      <c r="S10" s="4"/>
      <c r="T10" s="4"/>
      <c r="U10" s="4"/>
      <c r="V10" s="8"/>
      <c r="W10" s="8"/>
      <c r="X10" s="8"/>
      <c r="Y10" s="105"/>
      <c r="Z10" s="105"/>
      <c r="AA10" s="105"/>
      <c r="AB10" s="8"/>
      <c r="AC10" s="4"/>
      <c r="AD10" s="7"/>
      <c r="AE10" s="4"/>
      <c r="AF10" s="11"/>
      <c r="AG10" s="8"/>
      <c r="AH10" s="85"/>
      <c r="AI10" s="85"/>
      <c r="AJ10" s="85"/>
      <c r="AL10" s="85"/>
      <c r="AM10" s="85"/>
      <c r="AN10" s="85"/>
      <c r="AP10" s="7"/>
      <c r="AQ10" s="4"/>
      <c r="AR10" s="11"/>
      <c r="AT10" s="85"/>
      <c r="AU10" s="85"/>
      <c r="AV10" s="85"/>
    </row>
    <row r="11" spans="2:50" ht="23.25" customHeight="1" x14ac:dyDescent="0.25">
      <c r="B11" s="2"/>
      <c r="C11" s="2"/>
      <c r="D11" s="2"/>
      <c r="E11" s="4"/>
      <c r="F11" s="4"/>
      <c r="G11" s="4"/>
      <c r="H11" s="4"/>
      <c r="I11" s="51" t="s">
        <v>97</v>
      </c>
      <c r="J11" s="5"/>
      <c r="K11" s="4"/>
      <c r="L11" s="4"/>
      <c r="M11" s="51" t="s">
        <v>99</v>
      </c>
      <c r="N11" s="5"/>
      <c r="O11" s="4"/>
      <c r="P11" s="4"/>
      <c r="Q11" s="51" t="s">
        <v>8</v>
      </c>
      <c r="R11" s="5"/>
      <c r="S11" s="4"/>
      <c r="T11" s="85" t="s">
        <v>36</v>
      </c>
      <c r="U11" s="4"/>
      <c r="V11" s="8"/>
      <c r="W11" s="85" t="s">
        <v>38</v>
      </c>
      <c r="X11" s="4"/>
      <c r="Y11" s="18"/>
      <c r="Z11" s="51" t="s">
        <v>9</v>
      </c>
      <c r="AA11" s="5"/>
      <c r="AB11" s="8"/>
      <c r="AC11" s="8"/>
      <c r="AD11" s="16"/>
      <c r="AE11" s="51" t="s">
        <v>101</v>
      </c>
      <c r="AF11" s="20"/>
      <c r="AG11" s="8"/>
      <c r="AH11" s="8"/>
      <c r="AI11" s="98" t="s">
        <v>5</v>
      </c>
      <c r="AJ11" s="8"/>
      <c r="AK11" s="8"/>
      <c r="AL11" s="8"/>
      <c r="AM11" s="51" t="s">
        <v>5</v>
      </c>
      <c r="AN11" s="8"/>
      <c r="AP11" s="9"/>
      <c r="AQ11" s="82" t="s">
        <v>13</v>
      </c>
      <c r="AR11" s="17"/>
      <c r="AT11" s="8"/>
      <c r="AU11" s="51" t="s">
        <v>5</v>
      </c>
      <c r="AV11" s="8"/>
    </row>
    <row r="12" spans="2:50" ht="24.75" customHeight="1" thickBot="1" x14ac:dyDescent="0.3">
      <c r="B12" s="2"/>
      <c r="C12" s="2"/>
      <c r="D12" s="2"/>
      <c r="E12" s="4"/>
      <c r="F12" s="4"/>
      <c r="G12" s="11"/>
      <c r="H12" s="6"/>
      <c r="I12" s="52"/>
      <c r="J12" s="4"/>
      <c r="K12" s="7"/>
      <c r="L12" s="6"/>
      <c r="M12" s="52"/>
      <c r="N12" s="4"/>
      <c r="O12" s="7"/>
      <c r="P12" s="6"/>
      <c r="Q12" s="52"/>
      <c r="R12" s="4"/>
      <c r="S12" s="7"/>
      <c r="T12" s="86"/>
      <c r="U12" s="4"/>
      <c r="W12" s="86"/>
      <c r="X12" s="4"/>
      <c r="Y12" s="7"/>
      <c r="Z12" s="52"/>
      <c r="AA12" s="4"/>
      <c r="AB12" s="7"/>
      <c r="AC12" s="8"/>
      <c r="AD12" s="10"/>
      <c r="AE12" s="52"/>
      <c r="AF12" s="21"/>
      <c r="AG12" s="7"/>
      <c r="AH12" s="10"/>
      <c r="AI12" s="99"/>
      <c r="AJ12" s="21"/>
      <c r="AK12" s="7"/>
      <c r="AL12" s="10"/>
      <c r="AM12" s="52"/>
      <c r="AN12" s="21"/>
      <c r="AP12" s="10"/>
      <c r="AQ12" s="52"/>
      <c r="AR12" s="21"/>
      <c r="AT12" s="10"/>
      <c r="AU12" s="52"/>
      <c r="AV12" s="21"/>
    </row>
    <row r="13" spans="2:50" ht="15" customHeight="1" thickBot="1" x14ac:dyDescent="0.3">
      <c r="B13" s="2"/>
      <c r="C13" s="2"/>
      <c r="D13" s="2"/>
      <c r="E13" s="4"/>
      <c r="F13" s="82" t="s">
        <v>1</v>
      </c>
      <c r="G13" s="12"/>
      <c r="H13" s="7"/>
      <c r="I13" s="4"/>
      <c r="J13" s="4"/>
      <c r="K13" s="13"/>
      <c r="L13" s="7"/>
      <c r="M13" s="4"/>
      <c r="N13" s="4"/>
      <c r="O13" s="7"/>
      <c r="P13" s="7"/>
      <c r="Q13" s="4"/>
      <c r="R13" s="4"/>
      <c r="S13" s="14"/>
      <c r="T13" s="51" t="s">
        <v>37</v>
      </c>
      <c r="U13" s="15"/>
      <c r="V13" s="22"/>
      <c r="W13" s="51" t="s">
        <v>100</v>
      </c>
      <c r="X13" s="20"/>
      <c r="Y13" s="7"/>
      <c r="Z13" s="4"/>
      <c r="AA13" s="4"/>
      <c r="AB13" s="14"/>
      <c r="AC13" s="23"/>
      <c r="AD13" s="7"/>
      <c r="AE13" s="4"/>
      <c r="AF13" s="4"/>
      <c r="AG13" s="14"/>
      <c r="AH13" s="7"/>
      <c r="AI13" s="4"/>
      <c r="AJ13" s="4"/>
      <c r="AK13" s="14"/>
      <c r="AL13" s="7"/>
      <c r="AM13" s="4"/>
      <c r="AN13" s="4"/>
      <c r="AO13" s="1"/>
      <c r="AP13" s="7"/>
      <c r="AQ13" s="4"/>
      <c r="AR13" s="4"/>
      <c r="AS13" s="1"/>
      <c r="AT13" s="7"/>
      <c r="AU13" s="4"/>
      <c r="AV13" s="4"/>
      <c r="AW13" s="1"/>
      <c r="AX13" s="128" t="s">
        <v>44</v>
      </c>
    </row>
    <row r="14" spans="2:50" ht="15" customHeight="1" thickBot="1" x14ac:dyDescent="0.3">
      <c r="B14" s="2"/>
      <c r="C14" s="2"/>
      <c r="D14" s="2"/>
      <c r="E14" s="4"/>
      <c r="F14" s="83"/>
      <c r="G14" s="4"/>
      <c r="H14" s="7"/>
      <c r="I14" s="4"/>
      <c r="J14" s="11"/>
      <c r="K14" s="7"/>
      <c r="L14" s="7"/>
      <c r="M14" s="4"/>
      <c r="N14" s="4"/>
      <c r="O14" s="6"/>
      <c r="P14" s="7"/>
      <c r="Q14" s="4"/>
      <c r="R14" s="11"/>
      <c r="S14" s="4"/>
      <c r="T14" s="52"/>
      <c r="U14" s="4"/>
      <c r="V14" s="8"/>
      <c r="W14" s="52"/>
      <c r="X14" s="4"/>
      <c r="Y14" s="7"/>
      <c r="Z14" s="4"/>
      <c r="AA14" s="8"/>
      <c r="AB14" s="7"/>
      <c r="AC14" s="4"/>
      <c r="AD14" s="7"/>
      <c r="AE14" s="4"/>
      <c r="AF14" s="11"/>
      <c r="AG14" s="4"/>
      <c r="AH14" s="7"/>
      <c r="AI14" s="4"/>
      <c r="AJ14" s="11"/>
      <c r="AK14" s="4"/>
      <c r="AL14" s="7"/>
      <c r="AM14" s="4"/>
      <c r="AN14" s="11"/>
      <c r="AP14" s="7"/>
      <c r="AQ14" s="4"/>
      <c r="AR14" s="11"/>
      <c r="AT14" s="7"/>
      <c r="AU14" s="4"/>
      <c r="AV14" s="11"/>
      <c r="AX14" s="129"/>
    </row>
    <row r="15" spans="2:50" ht="15" customHeight="1" x14ac:dyDescent="0.25">
      <c r="B15" s="2"/>
      <c r="C15" s="2"/>
      <c r="D15" s="2"/>
      <c r="E15" s="4"/>
      <c r="F15" s="4"/>
      <c r="G15" s="4"/>
      <c r="H15" s="16"/>
      <c r="I15" s="51" t="s">
        <v>98</v>
      </c>
      <c r="J15" s="17"/>
      <c r="K15" s="4"/>
      <c r="L15" s="16"/>
      <c r="M15" s="51" t="s">
        <v>5</v>
      </c>
      <c r="N15" s="4"/>
      <c r="O15" s="7"/>
      <c r="P15" s="16"/>
      <c r="Q15" s="51" t="s">
        <v>7</v>
      </c>
      <c r="R15" s="17"/>
      <c r="S15" s="4"/>
      <c r="T15" s="4"/>
      <c r="U15" s="4"/>
      <c r="V15" s="8"/>
      <c r="W15" s="4"/>
      <c r="X15" s="4"/>
      <c r="Y15" s="16"/>
      <c r="Z15" s="51" t="s">
        <v>10</v>
      </c>
      <c r="AA15" s="5"/>
      <c r="AB15" s="7"/>
      <c r="AC15" s="4"/>
      <c r="AD15" s="9"/>
      <c r="AE15" s="51" t="s">
        <v>102</v>
      </c>
      <c r="AF15" s="17"/>
      <c r="AG15" s="4"/>
      <c r="AH15" s="9"/>
      <c r="AI15" s="51" t="s">
        <v>103</v>
      </c>
      <c r="AJ15" s="17"/>
      <c r="AK15" s="4"/>
      <c r="AL15" s="9"/>
      <c r="AM15" s="51" t="s">
        <v>104</v>
      </c>
      <c r="AN15" s="17"/>
      <c r="AP15" s="9"/>
      <c r="AQ15" s="87" t="s">
        <v>15</v>
      </c>
      <c r="AR15" s="17"/>
      <c r="AT15" s="9"/>
      <c r="AU15" s="82" t="s">
        <v>96</v>
      </c>
      <c r="AV15" s="17"/>
    </row>
    <row r="16" spans="2:50" ht="23.25" customHeight="1" thickBot="1" x14ac:dyDescent="0.3">
      <c r="B16" s="2"/>
      <c r="C16" s="2"/>
      <c r="D16" s="2"/>
      <c r="E16" s="4"/>
      <c r="F16" s="4"/>
      <c r="G16" s="4"/>
      <c r="H16" s="4"/>
      <c r="I16" s="52"/>
      <c r="J16" s="4"/>
      <c r="K16" s="4"/>
      <c r="L16" s="4"/>
      <c r="M16" s="52"/>
      <c r="N16" s="19"/>
      <c r="O16" s="4"/>
      <c r="P16" s="4"/>
      <c r="Q16" s="52"/>
      <c r="R16" s="4"/>
      <c r="S16" s="4"/>
      <c r="T16" s="4"/>
      <c r="U16" s="4"/>
      <c r="V16" s="8"/>
      <c r="W16" s="4"/>
      <c r="X16" s="4"/>
      <c r="Y16" s="4"/>
      <c r="Z16" s="52"/>
      <c r="AA16" s="4"/>
      <c r="AB16" s="8"/>
      <c r="AC16" s="4"/>
      <c r="AD16" s="8"/>
      <c r="AE16" s="52"/>
      <c r="AF16" s="8"/>
      <c r="AG16" s="8"/>
      <c r="AH16" s="8"/>
      <c r="AI16" s="52"/>
      <c r="AJ16" s="8"/>
      <c r="AK16" s="8"/>
      <c r="AL16" s="8"/>
      <c r="AM16" s="52"/>
      <c r="AN16" s="8"/>
      <c r="AP16" s="8"/>
      <c r="AQ16" s="88"/>
      <c r="AR16" s="8"/>
      <c r="AT16" s="8"/>
      <c r="AU16" s="83"/>
      <c r="AV16" s="8"/>
    </row>
    <row r="17" spans="2:50" x14ac:dyDescent="0.25">
      <c r="B17" s="2"/>
      <c r="C17" s="2"/>
      <c r="D17" s="2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8"/>
      <c r="AB17" s="8"/>
      <c r="AC17" s="4"/>
      <c r="AD17" s="8"/>
      <c r="AE17" s="4"/>
      <c r="AF17" s="8"/>
      <c r="AG17" s="4"/>
      <c r="AH17" s="2"/>
    </row>
    <row r="18" spans="2:50" x14ac:dyDescent="0.25">
      <c r="B18" s="2"/>
      <c r="C18" s="2"/>
      <c r="D18" s="2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AB18" s="4"/>
      <c r="AC18" s="4"/>
      <c r="AD18" s="8"/>
      <c r="AE18" s="8"/>
      <c r="AF18" s="8"/>
      <c r="AG18" s="4"/>
      <c r="AH18" s="2"/>
    </row>
    <row r="19" spans="2:50" x14ac:dyDescent="0.25">
      <c r="B19" s="2"/>
      <c r="C19" s="2"/>
      <c r="D19" s="2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AB19" s="4"/>
      <c r="AC19" s="4"/>
      <c r="AD19" s="8"/>
      <c r="AE19" s="8"/>
      <c r="AF19" s="8"/>
      <c r="AG19" s="8"/>
      <c r="AH19" s="2"/>
    </row>
    <row r="20" spans="2:50" x14ac:dyDescent="0.25">
      <c r="B20" s="2"/>
      <c r="C20" s="2"/>
      <c r="D20" s="2"/>
      <c r="E20" s="4"/>
      <c r="F20" s="4"/>
      <c r="G20" s="4"/>
      <c r="H20" s="4"/>
      <c r="I20" s="4"/>
      <c r="J20" s="4"/>
      <c r="K20" s="4"/>
      <c r="L20" s="4"/>
      <c r="M20" s="84" t="s">
        <v>54</v>
      </c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</row>
    <row r="21" spans="2:50" x14ac:dyDescent="0.25">
      <c r="B21" s="2"/>
      <c r="C21" s="2"/>
      <c r="D21" s="2"/>
      <c r="E21" s="4"/>
      <c r="F21" s="4"/>
      <c r="G21" s="4"/>
      <c r="H21" s="4"/>
      <c r="I21" s="4"/>
      <c r="J21" s="4"/>
      <c r="K21" s="4"/>
      <c r="L21" s="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</row>
    <row r="22" spans="2:50" x14ac:dyDescent="0.25">
      <c r="B22" s="2"/>
      <c r="C22" s="2"/>
      <c r="D22" s="2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8"/>
      <c r="AE22" s="8"/>
      <c r="AF22" s="8"/>
      <c r="AG22" s="4"/>
      <c r="AH22" s="2"/>
    </row>
    <row r="23" spans="2:50" x14ac:dyDescent="0.25">
      <c r="B23" s="2"/>
      <c r="C23" s="2"/>
      <c r="D23" s="2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2"/>
    </row>
    <row r="24" spans="2:50" ht="15.75" thickBot="1" x14ac:dyDescent="0.3">
      <c r="B24" s="2"/>
      <c r="C24" s="2"/>
      <c r="D24" s="2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2"/>
    </row>
    <row r="25" spans="2:50" ht="15" customHeight="1" x14ac:dyDescent="0.4">
      <c r="B25" s="2"/>
      <c r="C25" s="2"/>
      <c r="D25" s="2"/>
      <c r="E25" s="4"/>
      <c r="F25" s="61" t="s">
        <v>1</v>
      </c>
      <c r="G25" s="24"/>
      <c r="H25" s="64" t="s">
        <v>3</v>
      </c>
      <c r="I25" s="65"/>
      <c r="J25" s="66"/>
      <c r="K25" s="24"/>
      <c r="L25" s="64" t="s">
        <v>4</v>
      </c>
      <c r="M25" s="65"/>
      <c r="N25" s="66"/>
      <c r="O25" s="24"/>
      <c r="P25" s="64" t="s">
        <v>16</v>
      </c>
      <c r="Q25" s="65"/>
      <c r="R25" s="66"/>
      <c r="S25" s="24"/>
      <c r="T25" s="79">
        <v>4</v>
      </c>
      <c r="U25" s="24"/>
      <c r="V25" s="73" t="s">
        <v>18</v>
      </c>
      <c r="W25" s="74"/>
      <c r="X25" s="24"/>
      <c r="Y25" s="64" t="s">
        <v>19</v>
      </c>
      <c r="Z25" s="65"/>
      <c r="AA25" s="66"/>
      <c r="AB25" s="24"/>
      <c r="AC25" s="24"/>
      <c r="AD25" s="64" t="s">
        <v>5</v>
      </c>
      <c r="AE25" s="65"/>
      <c r="AF25" s="66"/>
      <c r="AG25" s="24"/>
      <c r="AH25" s="64" t="s">
        <v>5</v>
      </c>
      <c r="AI25" s="65"/>
      <c r="AJ25" s="66"/>
      <c r="AK25" s="41"/>
      <c r="AL25" s="64" t="s">
        <v>5</v>
      </c>
      <c r="AM25" s="65"/>
      <c r="AN25" s="66"/>
      <c r="AO25" s="41"/>
      <c r="AP25" s="89" t="s">
        <v>5</v>
      </c>
      <c r="AQ25" s="90"/>
      <c r="AR25" s="91"/>
      <c r="AS25" s="42"/>
      <c r="AT25" s="42"/>
      <c r="AU25" s="151" t="s">
        <v>5</v>
      </c>
      <c r="AV25" s="42"/>
      <c r="AW25" s="42"/>
      <c r="AX25" s="61" t="s">
        <v>44</v>
      </c>
    </row>
    <row r="26" spans="2:50" ht="15.75" customHeight="1" thickBot="1" x14ac:dyDescent="0.45">
      <c r="B26" s="2"/>
      <c r="C26" s="2"/>
      <c r="D26" s="2"/>
      <c r="E26" s="2"/>
      <c r="F26" s="62"/>
      <c r="G26" s="43"/>
      <c r="H26" s="67"/>
      <c r="I26" s="68"/>
      <c r="J26" s="69"/>
      <c r="K26" s="43"/>
      <c r="L26" s="67"/>
      <c r="M26" s="68"/>
      <c r="N26" s="69"/>
      <c r="O26" s="44"/>
      <c r="P26" s="67"/>
      <c r="Q26" s="68"/>
      <c r="R26" s="69"/>
      <c r="S26" s="43"/>
      <c r="T26" s="80"/>
      <c r="U26" s="43"/>
      <c r="V26" s="75"/>
      <c r="W26" s="76"/>
      <c r="X26" s="44"/>
      <c r="Y26" s="67"/>
      <c r="Z26" s="68"/>
      <c r="AA26" s="69"/>
      <c r="AB26" s="45"/>
      <c r="AC26" s="46"/>
      <c r="AD26" s="67"/>
      <c r="AE26" s="68"/>
      <c r="AF26" s="69"/>
      <c r="AG26" s="43"/>
      <c r="AH26" s="67"/>
      <c r="AI26" s="68"/>
      <c r="AJ26" s="69"/>
      <c r="AK26" s="47"/>
      <c r="AL26" s="67"/>
      <c r="AM26" s="68"/>
      <c r="AN26" s="69"/>
      <c r="AO26" s="47"/>
      <c r="AP26" s="92"/>
      <c r="AQ26" s="93"/>
      <c r="AR26" s="94"/>
      <c r="AS26" s="48"/>
      <c r="AT26" s="49"/>
      <c r="AU26" s="152"/>
      <c r="AV26" s="48"/>
      <c r="AW26" s="49"/>
      <c r="AX26" s="62"/>
    </row>
    <row r="27" spans="2:50" ht="15" customHeight="1" x14ac:dyDescent="0.4">
      <c r="B27" s="2"/>
      <c r="C27" s="2"/>
      <c r="D27" s="2"/>
      <c r="E27" s="2"/>
      <c r="F27" s="62"/>
      <c r="G27" s="50"/>
      <c r="H27" s="67"/>
      <c r="I27" s="68"/>
      <c r="J27" s="69"/>
      <c r="K27" s="50"/>
      <c r="L27" s="67"/>
      <c r="M27" s="68"/>
      <c r="N27" s="69"/>
      <c r="O27" s="50"/>
      <c r="P27" s="67"/>
      <c r="Q27" s="68"/>
      <c r="R27" s="69"/>
      <c r="S27" s="50"/>
      <c r="T27" s="80"/>
      <c r="U27" s="50"/>
      <c r="V27" s="75"/>
      <c r="W27" s="76"/>
      <c r="X27" s="50"/>
      <c r="Y27" s="67"/>
      <c r="Z27" s="68"/>
      <c r="AA27" s="69"/>
      <c r="AB27" s="50"/>
      <c r="AC27" s="50"/>
      <c r="AD27" s="67"/>
      <c r="AE27" s="68"/>
      <c r="AF27" s="69"/>
      <c r="AG27" s="50"/>
      <c r="AH27" s="67"/>
      <c r="AI27" s="68"/>
      <c r="AJ27" s="69"/>
      <c r="AK27" s="41"/>
      <c r="AL27" s="67"/>
      <c r="AM27" s="68"/>
      <c r="AN27" s="69"/>
      <c r="AO27" s="41"/>
      <c r="AP27" s="92"/>
      <c r="AQ27" s="93"/>
      <c r="AR27" s="94"/>
      <c r="AS27" s="42"/>
      <c r="AT27" s="42"/>
      <c r="AU27" s="152"/>
      <c r="AV27" s="42"/>
      <c r="AW27" s="42"/>
      <c r="AX27" s="62"/>
    </row>
    <row r="28" spans="2:50" ht="15.75" customHeight="1" thickBot="1" x14ac:dyDescent="0.45">
      <c r="B28" s="2"/>
      <c r="C28" s="2"/>
      <c r="D28" s="2"/>
      <c r="E28" s="2"/>
      <c r="F28" s="63"/>
      <c r="G28" s="50"/>
      <c r="H28" s="70"/>
      <c r="I28" s="71"/>
      <c r="J28" s="72"/>
      <c r="K28" s="50"/>
      <c r="L28" s="70"/>
      <c r="M28" s="71"/>
      <c r="N28" s="72"/>
      <c r="O28" s="50"/>
      <c r="P28" s="70"/>
      <c r="Q28" s="71"/>
      <c r="R28" s="72"/>
      <c r="S28" s="50"/>
      <c r="T28" s="81"/>
      <c r="U28" s="50"/>
      <c r="V28" s="77"/>
      <c r="W28" s="78"/>
      <c r="X28" s="50"/>
      <c r="Y28" s="70"/>
      <c r="Z28" s="71"/>
      <c r="AA28" s="72"/>
      <c r="AB28" s="50"/>
      <c r="AC28" s="50"/>
      <c r="AD28" s="70"/>
      <c r="AE28" s="71"/>
      <c r="AF28" s="72"/>
      <c r="AG28" s="50"/>
      <c r="AH28" s="70"/>
      <c r="AI28" s="71"/>
      <c r="AJ28" s="72"/>
      <c r="AK28" s="41"/>
      <c r="AL28" s="70"/>
      <c r="AM28" s="71"/>
      <c r="AN28" s="72"/>
      <c r="AO28" s="41"/>
      <c r="AP28" s="95"/>
      <c r="AQ28" s="96"/>
      <c r="AR28" s="97"/>
      <c r="AS28" s="42"/>
      <c r="AT28" s="42"/>
      <c r="AU28" s="153"/>
      <c r="AV28" s="42"/>
      <c r="AW28" s="42"/>
      <c r="AX28" s="63"/>
    </row>
    <row r="29" spans="2:50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2:50" x14ac:dyDescent="0.25">
      <c r="B30" s="2"/>
      <c r="C30" s="2"/>
      <c r="D30" s="2"/>
      <c r="E30" s="2"/>
      <c r="F30" s="2" t="s"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2:50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2:50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44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2:44" ht="15.75" thickBot="1" x14ac:dyDescent="0.3"/>
    <row r="35" spans="2:44" x14ac:dyDescent="0.25">
      <c r="AG35" s="142" t="s">
        <v>45</v>
      </c>
      <c r="AH35" s="143"/>
      <c r="AI35" s="143"/>
      <c r="AJ35" s="144"/>
      <c r="AL35" s="133">
        <f>IF(Z57+Z58+Z59&lt;1,T64,"Ошибка")</f>
        <v>18500</v>
      </c>
      <c r="AM35" s="134"/>
      <c r="AN35" s="134"/>
      <c r="AO35" s="134"/>
      <c r="AP35" s="134"/>
      <c r="AQ35" s="134"/>
      <c r="AR35" s="135"/>
    </row>
    <row r="36" spans="2:44" x14ac:dyDescent="0.25">
      <c r="AG36" s="145"/>
      <c r="AH36" s="146"/>
      <c r="AI36" s="146"/>
      <c r="AJ36" s="147"/>
      <c r="AL36" s="136"/>
      <c r="AM36" s="137"/>
      <c r="AN36" s="137"/>
      <c r="AO36" s="137"/>
      <c r="AP36" s="137"/>
      <c r="AQ36" s="137"/>
      <c r="AR36" s="138"/>
    </row>
    <row r="37" spans="2:44" ht="15.75" thickBot="1" x14ac:dyDescent="0.3">
      <c r="AG37" s="148"/>
      <c r="AH37" s="149"/>
      <c r="AI37" s="149"/>
      <c r="AJ37" s="150"/>
      <c r="AL37" s="139"/>
      <c r="AM37" s="140"/>
      <c r="AN37" s="140"/>
      <c r="AO37" s="140"/>
      <c r="AP37" s="140"/>
      <c r="AQ37" s="140"/>
      <c r="AR37" s="141"/>
    </row>
    <row r="40" spans="2:44" ht="12.75" customHeight="1" thickBot="1" x14ac:dyDescent="0.3"/>
    <row r="41" spans="2:44" ht="36" customHeight="1" x14ac:dyDescent="0.25">
      <c r="F41" s="55" t="s">
        <v>55</v>
      </c>
      <c r="G41" s="56"/>
      <c r="H41" s="56"/>
      <c r="I41" s="56"/>
      <c r="J41" s="113"/>
      <c r="K41" s="56"/>
      <c r="L41" s="56"/>
      <c r="M41" s="56"/>
      <c r="N41" s="56"/>
      <c r="O41" s="56"/>
      <c r="P41" s="56"/>
      <c r="Q41" s="57"/>
      <c r="T41" s="33"/>
      <c r="U41" s="33"/>
      <c r="V41" s="33"/>
      <c r="W41" s="55" t="s">
        <v>76</v>
      </c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7"/>
    </row>
    <row r="42" spans="2:44" ht="49.5" customHeight="1" x14ac:dyDescent="0.35">
      <c r="F42" s="114" t="s">
        <v>56</v>
      </c>
      <c r="G42" s="115"/>
      <c r="H42" s="115"/>
      <c r="I42" s="116"/>
      <c r="J42" s="117" t="s">
        <v>57</v>
      </c>
      <c r="K42" s="117"/>
      <c r="L42" s="117"/>
      <c r="M42" s="117"/>
      <c r="N42" s="117"/>
      <c r="O42" s="117"/>
      <c r="P42" s="117"/>
      <c r="Q42" s="118"/>
      <c r="T42" s="34"/>
      <c r="U42" s="34"/>
      <c r="V42" s="34"/>
      <c r="W42" s="58" t="s">
        <v>77</v>
      </c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 t="s">
        <v>86</v>
      </c>
      <c r="AJ42" s="59"/>
      <c r="AK42" s="59"/>
      <c r="AL42" s="59"/>
      <c r="AM42" s="59"/>
      <c r="AN42" s="59"/>
      <c r="AO42" s="59"/>
      <c r="AP42" s="59"/>
      <c r="AQ42" s="60"/>
    </row>
    <row r="43" spans="2:44" ht="48" customHeight="1" x14ac:dyDescent="0.25">
      <c r="F43" s="110" t="s">
        <v>58</v>
      </c>
      <c r="G43" s="111"/>
      <c r="H43" s="111"/>
      <c r="I43" s="112"/>
      <c r="J43" s="119" t="s">
        <v>59</v>
      </c>
      <c r="K43" s="119"/>
      <c r="L43" s="119"/>
      <c r="M43" s="119"/>
      <c r="N43" s="119"/>
      <c r="O43" s="119"/>
      <c r="P43" s="119"/>
      <c r="Q43" s="120"/>
      <c r="T43" s="35"/>
      <c r="U43" s="35"/>
      <c r="V43" s="35"/>
      <c r="W43" s="58" t="s">
        <v>78</v>
      </c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 t="s">
        <v>87</v>
      </c>
      <c r="AJ43" s="59"/>
      <c r="AK43" s="59"/>
      <c r="AL43" s="59"/>
      <c r="AM43" s="59"/>
      <c r="AN43" s="59"/>
      <c r="AO43" s="59"/>
      <c r="AP43" s="59"/>
      <c r="AQ43" s="60"/>
    </row>
    <row r="44" spans="2:44" ht="45.75" customHeight="1" x14ac:dyDescent="0.25">
      <c r="F44" s="110" t="s">
        <v>60</v>
      </c>
      <c r="G44" s="111"/>
      <c r="H44" s="111"/>
      <c r="I44" s="112"/>
      <c r="J44" s="119" t="s">
        <v>61</v>
      </c>
      <c r="K44" s="119"/>
      <c r="L44" s="119"/>
      <c r="M44" s="119"/>
      <c r="N44" s="119"/>
      <c r="O44" s="119"/>
      <c r="P44" s="119"/>
      <c r="Q44" s="120"/>
      <c r="T44" s="35"/>
      <c r="U44" s="35"/>
      <c r="V44" s="35"/>
      <c r="W44" s="58" t="s">
        <v>79</v>
      </c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 t="s">
        <v>88</v>
      </c>
      <c r="AJ44" s="59"/>
      <c r="AK44" s="59"/>
      <c r="AL44" s="59"/>
      <c r="AM44" s="59"/>
      <c r="AN44" s="59"/>
      <c r="AO44" s="59"/>
      <c r="AP44" s="59"/>
      <c r="AQ44" s="60"/>
    </row>
    <row r="45" spans="2:44" ht="80.25" customHeight="1" x14ac:dyDescent="0.25">
      <c r="F45" s="110" t="s">
        <v>62</v>
      </c>
      <c r="G45" s="111"/>
      <c r="H45" s="111"/>
      <c r="I45" s="112"/>
      <c r="J45" s="119" t="s">
        <v>61</v>
      </c>
      <c r="K45" s="119"/>
      <c r="L45" s="119"/>
      <c r="M45" s="119"/>
      <c r="N45" s="119"/>
      <c r="O45" s="119"/>
      <c r="P45" s="119"/>
      <c r="Q45" s="120"/>
      <c r="T45" s="35"/>
      <c r="U45" s="35"/>
      <c r="V45" s="35"/>
      <c r="W45" s="58" t="s">
        <v>80</v>
      </c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 t="s">
        <v>89</v>
      </c>
      <c r="AJ45" s="59"/>
      <c r="AK45" s="59"/>
      <c r="AL45" s="59"/>
      <c r="AM45" s="59"/>
      <c r="AN45" s="59"/>
      <c r="AO45" s="59"/>
      <c r="AP45" s="59"/>
      <c r="AQ45" s="60"/>
    </row>
    <row r="46" spans="2:44" ht="53.25" customHeight="1" x14ac:dyDescent="0.25">
      <c r="F46" s="110" t="s">
        <v>63</v>
      </c>
      <c r="G46" s="111"/>
      <c r="H46" s="111"/>
      <c r="I46" s="112"/>
      <c r="J46" s="119" t="s">
        <v>61</v>
      </c>
      <c r="K46" s="119"/>
      <c r="L46" s="119"/>
      <c r="M46" s="119"/>
      <c r="N46" s="119"/>
      <c r="O46" s="119"/>
      <c r="P46" s="119"/>
      <c r="Q46" s="120"/>
      <c r="R46" s="26"/>
      <c r="S46" s="26"/>
      <c r="T46" s="35"/>
      <c r="U46" s="35"/>
      <c r="V46" s="35"/>
      <c r="W46" s="58" t="s">
        <v>81</v>
      </c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 t="s">
        <v>90</v>
      </c>
      <c r="AJ46" s="59"/>
      <c r="AK46" s="59"/>
      <c r="AL46" s="59"/>
      <c r="AM46" s="59"/>
      <c r="AN46" s="59"/>
      <c r="AO46" s="59"/>
      <c r="AP46" s="59"/>
      <c r="AQ46" s="60"/>
    </row>
    <row r="47" spans="2:44" ht="72.75" customHeight="1" x14ac:dyDescent="0.25">
      <c r="F47" s="110" t="s">
        <v>64</v>
      </c>
      <c r="G47" s="111"/>
      <c r="H47" s="111"/>
      <c r="I47" s="112"/>
      <c r="J47" s="119" t="s">
        <v>59</v>
      </c>
      <c r="K47" s="119"/>
      <c r="L47" s="119"/>
      <c r="M47" s="119"/>
      <c r="N47" s="119"/>
      <c r="O47" s="119"/>
      <c r="P47" s="119"/>
      <c r="Q47" s="120"/>
      <c r="R47" s="26"/>
      <c r="S47" s="26"/>
      <c r="T47" s="35"/>
      <c r="U47" s="35"/>
      <c r="V47" s="35"/>
      <c r="W47" s="58" t="s">
        <v>82</v>
      </c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 t="s">
        <v>91</v>
      </c>
      <c r="AJ47" s="59"/>
      <c r="AK47" s="59"/>
      <c r="AL47" s="59"/>
      <c r="AM47" s="59"/>
      <c r="AN47" s="59"/>
      <c r="AO47" s="59"/>
      <c r="AP47" s="59"/>
      <c r="AQ47" s="60"/>
    </row>
    <row r="48" spans="2:44" ht="85.5" customHeight="1" x14ac:dyDescent="0.25">
      <c r="F48" s="110" t="s">
        <v>65</v>
      </c>
      <c r="G48" s="111"/>
      <c r="H48" s="111"/>
      <c r="I48" s="112"/>
      <c r="J48" s="119" t="s">
        <v>66</v>
      </c>
      <c r="K48" s="119"/>
      <c r="L48" s="119"/>
      <c r="M48" s="119"/>
      <c r="N48" s="119"/>
      <c r="O48" s="119"/>
      <c r="P48" s="119"/>
      <c r="Q48" s="120"/>
      <c r="R48" s="26"/>
      <c r="S48" s="26"/>
      <c r="T48" s="35"/>
      <c r="U48" s="35"/>
      <c r="V48" s="35"/>
      <c r="W48" s="58" t="s">
        <v>83</v>
      </c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 t="s">
        <v>92</v>
      </c>
      <c r="AJ48" s="59"/>
      <c r="AK48" s="59"/>
      <c r="AL48" s="59"/>
      <c r="AM48" s="59"/>
      <c r="AN48" s="59"/>
      <c r="AO48" s="59"/>
      <c r="AP48" s="59"/>
      <c r="AQ48" s="60"/>
    </row>
    <row r="49" spans="6:48" ht="82.5" customHeight="1" x14ac:dyDescent="0.25">
      <c r="F49" s="110" t="s">
        <v>67</v>
      </c>
      <c r="G49" s="111"/>
      <c r="H49" s="111"/>
      <c r="I49" s="112"/>
      <c r="J49" s="119" t="s">
        <v>68</v>
      </c>
      <c r="K49" s="119"/>
      <c r="L49" s="119"/>
      <c r="M49" s="119"/>
      <c r="N49" s="119"/>
      <c r="O49" s="119"/>
      <c r="P49" s="119"/>
      <c r="Q49" s="120"/>
      <c r="T49" s="35"/>
      <c r="U49" s="35"/>
      <c r="V49" s="35"/>
      <c r="W49" s="58" t="s">
        <v>84</v>
      </c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 t="s">
        <v>93</v>
      </c>
      <c r="AJ49" s="59"/>
      <c r="AK49" s="59"/>
      <c r="AL49" s="59"/>
      <c r="AM49" s="59"/>
      <c r="AN49" s="59"/>
      <c r="AO49" s="59"/>
      <c r="AP49" s="59"/>
      <c r="AQ49" s="60"/>
    </row>
    <row r="50" spans="6:48" ht="48.75" customHeight="1" thickBot="1" x14ac:dyDescent="0.3">
      <c r="F50" s="110" t="s">
        <v>69</v>
      </c>
      <c r="G50" s="111"/>
      <c r="H50" s="111"/>
      <c r="I50" s="112"/>
      <c r="J50" s="119" t="s">
        <v>61</v>
      </c>
      <c r="K50" s="119"/>
      <c r="L50" s="119"/>
      <c r="M50" s="119"/>
      <c r="N50" s="119"/>
      <c r="O50" s="119"/>
      <c r="P50" s="119"/>
      <c r="Q50" s="120"/>
      <c r="R50" s="26"/>
      <c r="S50" s="26"/>
      <c r="T50" s="35"/>
      <c r="U50" s="35"/>
      <c r="V50" s="35"/>
      <c r="W50" s="121" t="s">
        <v>85</v>
      </c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 t="s">
        <v>94</v>
      </c>
      <c r="AJ50" s="122"/>
      <c r="AK50" s="122"/>
      <c r="AL50" s="122"/>
      <c r="AM50" s="122"/>
      <c r="AN50" s="122"/>
      <c r="AO50" s="122"/>
      <c r="AP50" s="122"/>
      <c r="AQ50" s="132"/>
      <c r="AR50" s="26"/>
    </row>
    <row r="51" spans="6:48" ht="45" customHeight="1" thickBot="1" x14ac:dyDescent="0.3">
      <c r="F51" s="125" t="s">
        <v>70</v>
      </c>
      <c r="G51" s="126"/>
      <c r="H51" s="126"/>
      <c r="I51" s="127"/>
      <c r="J51" s="123" t="s">
        <v>71</v>
      </c>
      <c r="K51" s="123"/>
      <c r="L51" s="123"/>
      <c r="M51" s="123"/>
      <c r="N51" s="123"/>
      <c r="O51" s="123"/>
      <c r="P51" s="123"/>
      <c r="Q51" s="124"/>
      <c r="R51" s="26"/>
      <c r="S51" s="26"/>
      <c r="T51" s="35"/>
      <c r="U51" s="35"/>
      <c r="V51" s="35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40"/>
      <c r="AJ51" s="40"/>
      <c r="AK51" s="40"/>
      <c r="AL51" s="40"/>
      <c r="AM51" s="40"/>
      <c r="AN51" s="40"/>
      <c r="AO51" s="40"/>
      <c r="AP51" s="40"/>
      <c r="AQ51" s="40"/>
      <c r="AR51" s="26"/>
    </row>
    <row r="55" spans="6:48" x14ac:dyDescent="0.25"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</row>
    <row r="56" spans="6:48" ht="20.25" customHeight="1" x14ac:dyDescent="0.25"/>
    <row r="57" spans="6:48" ht="27" hidden="1" customHeight="1" x14ac:dyDescent="0.25">
      <c r="Z57" s="31" t="str">
        <f>IF(AND(AD25="WF",AH25="L"),"1","0")</f>
        <v>0</v>
      </c>
    </row>
    <row r="58" spans="6:48" ht="14.25" hidden="1" customHeight="1" x14ac:dyDescent="0.25">
      <c r="I58" t="s">
        <v>2</v>
      </c>
      <c r="J58" t="s">
        <v>5</v>
      </c>
      <c r="K58" t="s">
        <v>16</v>
      </c>
      <c r="L58" t="s">
        <v>17</v>
      </c>
      <c r="M58" t="s">
        <v>19</v>
      </c>
      <c r="N58" t="s">
        <v>5</v>
      </c>
      <c r="O58" t="s">
        <v>5</v>
      </c>
      <c r="P58" t="s">
        <v>5</v>
      </c>
      <c r="Q58" t="s">
        <v>5</v>
      </c>
      <c r="T58" t="s">
        <v>5</v>
      </c>
      <c r="Z58" s="31" t="str">
        <f>IF(AND(AD25="WF",AL25="C"),"1","0")</f>
        <v>0</v>
      </c>
    </row>
    <row r="59" spans="6:48" ht="18" hidden="1" customHeight="1" x14ac:dyDescent="0.25">
      <c r="I59" t="s">
        <v>3</v>
      </c>
      <c r="J59" t="s">
        <v>4</v>
      </c>
      <c r="K59" t="s">
        <v>6</v>
      </c>
      <c r="L59" t="s">
        <v>18</v>
      </c>
      <c r="M59" t="s">
        <v>20</v>
      </c>
      <c r="N59" t="s">
        <v>12</v>
      </c>
      <c r="O59" t="s">
        <v>14</v>
      </c>
      <c r="P59" t="s">
        <v>22</v>
      </c>
      <c r="Q59" t="s">
        <v>23</v>
      </c>
      <c r="T59" t="s">
        <v>96</v>
      </c>
      <c r="Z59" s="32" t="str">
        <f>IF(AND(AH25="L",AL25="C"),"1","0")</f>
        <v>0</v>
      </c>
    </row>
    <row r="60" spans="6:48" ht="19.5" hidden="1" customHeight="1" x14ac:dyDescent="0.25">
      <c r="N60" t="s">
        <v>21</v>
      </c>
      <c r="Q60" t="s">
        <v>15</v>
      </c>
      <c r="Z60" s="30">
        <f>SUM(Z57,Z58,Z59)</f>
        <v>0</v>
      </c>
    </row>
    <row r="63" spans="6:48" ht="24.75" hidden="1" customHeight="1" x14ac:dyDescent="0.25">
      <c r="J63" t="s">
        <v>25</v>
      </c>
      <c r="K63" t="s">
        <v>26</v>
      </c>
      <c r="L63" t="s">
        <v>27</v>
      </c>
      <c r="M63" t="s">
        <v>11</v>
      </c>
      <c r="N63" t="s">
        <v>28</v>
      </c>
      <c r="O63" t="s">
        <v>29</v>
      </c>
      <c r="P63" t="s">
        <v>30</v>
      </c>
      <c r="Q63" t="s">
        <v>31</v>
      </c>
      <c r="R63" t="s">
        <v>32</v>
      </c>
    </row>
    <row r="64" spans="6:48" ht="22.5" hidden="1" customHeight="1" x14ac:dyDescent="0.25">
      <c r="F64" t="s">
        <v>24</v>
      </c>
      <c r="I64" t="str">
        <f>IF(AU25="D","3850","0")</f>
        <v>0</v>
      </c>
      <c r="J64" t="str">
        <f>IF(ПРАЙС!F25="S","18500","18500")</f>
        <v>18500</v>
      </c>
      <c r="K64" t="str">
        <f>IF(ПРАЙС!L25="-","1500","0")</f>
        <v>0</v>
      </c>
      <c r="L64" t="str">
        <f>IF(ПРАЙС!P25="3FTK","1000","0")</f>
        <v>0</v>
      </c>
      <c r="M64" t="str">
        <f>IF(ПРАЙС!T25&lt;4.1,"0","Ошибка")</f>
        <v>0</v>
      </c>
      <c r="N64" t="str">
        <f>IF(ПРАЙС!Y25="N3","1500","0")</f>
        <v>0</v>
      </c>
      <c r="O64" t="str">
        <f>IF(ПРАЙС!AD25="-","0","1000")</f>
        <v>0</v>
      </c>
      <c r="P64" t="str">
        <f>IF(ПРАЙС!AH25="L","1000","0")</f>
        <v>0</v>
      </c>
      <c r="Q64" t="str">
        <f>IF(ПРАЙС!AL25="C","1000","0")</f>
        <v>0</v>
      </c>
      <c r="R64" t="str">
        <f>IF(ПРАЙС!AP25="Монохром","4050","0")</f>
        <v>0</v>
      </c>
      <c r="S64" t="str">
        <f>IF(ПРАЙС!AP25="TRIM","15500","0")</f>
        <v>0</v>
      </c>
      <c r="T64">
        <f>J64+K64+L64+M64+N64+O64+P64+Q64+R64+S64+I64</f>
        <v>18500</v>
      </c>
    </row>
    <row r="91" spans="39:48" x14ac:dyDescent="0.25">
      <c r="AM91" s="36"/>
      <c r="AN91" s="53" t="s">
        <v>73</v>
      </c>
      <c r="AO91" s="53"/>
      <c r="AP91" s="53"/>
      <c r="AQ91" s="53"/>
      <c r="AR91" s="53"/>
      <c r="AS91" s="53"/>
      <c r="AT91" s="53"/>
      <c r="AU91" s="53"/>
      <c r="AV91" s="36"/>
    </row>
    <row r="92" spans="39:48" x14ac:dyDescent="0.25">
      <c r="AM92" s="36"/>
      <c r="AN92" s="53"/>
      <c r="AO92" s="53"/>
      <c r="AP92" s="53"/>
      <c r="AQ92" s="53"/>
      <c r="AR92" s="53"/>
      <c r="AS92" s="53"/>
      <c r="AT92" s="53"/>
      <c r="AU92" s="53"/>
      <c r="AV92" s="36"/>
    </row>
    <row r="93" spans="39:48" x14ac:dyDescent="0.25">
      <c r="AM93" s="36"/>
      <c r="AN93" s="53"/>
      <c r="AO93" s="53"/>
      <c r="AP93" s="53"/>
      <c r="AQ93" s="53"/>
      <c r="AR93" s="53"/>
      <c r="AS93" s="53"/>
      <c r="AT93" s="53"/>
      <c r="AU93" s="53"/>
      <c r="AV93" s="36"/>
    </row>
    <row r="94" spans="39:48" x14ac:dyDescent="0.25">
      <c r="AM94" s="36"/>
      <c r="AN94" s="53"/>
      <c r="AO94" s="53"/>
      <c r="AP94" s="53"/>
      <c r="AQ94" s="53"/>
      <c r="AR94" s="53"/>
      <c r="AS94" s="53"/>
      <c r="AT94" s="53"/>
      <c r="AU94" s="53"/>
      <c r="AV94" s="36"/>
    </row>
    <row r="95" spans="39:48" ht="15.75" thickBot="1" x14ac:dyDescent="0.3">
      <c r="AM95" s="37"/>
      <c r="AN95" s="54"/>
      <c r="AO95" s="54"/>
      <c r="AP95" s="54"/>
      <c r="AQ95" s="54"/>
      <c r="AR95" s="54"/>
      <c r="AS95" s="54"/>
      <c r="AT95" s="54"/>
      <c r="AU95" s="54"/>
      <c r="AV95" s="37"/>
    </row>
    <row r="98" spans="26:50" ht="42.75" customHeight="1" x14ac:dyDescent="0.25">
      <c r="Z98" s="36"/>
      <c r="AA98" s="53" t="s">
        <v>72</v>
      </c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36"/>
    </row>
    <row r="99" spans="26:50" ht="31.5" customHeight="1" thickBot="1" x14ac:dyDescent="0.3">
      <c r="Z99" s="37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37"/>
    </row>
    <row r="100" spans="26:50" ht="15" customHeight="1" x14ac:dyDescent="0.25">
      <c r="AI100" s="101" t="s">
        <v>74</v>
      </c>
      <c r="AJ100" s="101"/>
      <c r="AK100" s="101"/>
      <c r="AL100" s="101"/>
      <c r="AM100" s="130" t="s">
        <v>75</v>
      </c>
      <c r="AN100" s="131"/>
      <c r="AO100" s="131"/>
      <c r="AP100" s="131"/>
      <c r="AQ100" s="131"/>
      <c r="AR100" s="131"/>
      <c r="AS100" s="131"/>
      <c r="AT100" s="131"/>
      <c r="AU100" s="131"/>
      <c r="AV100" s="131"/>
      <c r="AW100" s="131"/>
      <c r="AX100" s="131"/>
    </row>
    <row r="101" spans="26:50" ht="15" customHeight="1" x14ac:dyDescent="0.25">
      <c r="AI101" s="101"/>
      <c r="AJ101" s="101"/>
      <c r="AK101" s="101"/>
      <c r="AL101" s="101"/>
      <c r="AM101" s="130"/>
      <c r="AN101" s="131"/>
      <c r="AO101" s="131"/>
      <c r="AP101" s="131"/>
      <c r="AQ101" s="131"/>
      <c r="AR101" s="131"/>
      <c r="AS101" s="131"/>
      <c r="AT101" s="131"/>
      <c r="AU101" s="131"/>
      <c r="AV101" s="131"/>
      <c r="AW101" s="131"/>
      <c r="AX101" s="131"/>
    </row>
    <row r="102" spans="26:50" ht="15" customHeight="1" x14ac:dyDescent="0.25">
      <c r="AI102" s="101"/>
      <c r="AJ102" s="101"/>
      <c r="AK102" s="101"/>
      <c r="AL102" s="101"/>
      <c r="AM102" s="130"/>
      <c r="AN102" s="131"/>
      <c r="AO102" s="131"/>
      <c r="AP102" s="131"/>
      <c r="AQ102" s="131"/>
      <c r="AR102" s="131"/>
      <c r="AS102" s="131"/>
      <c r="AT102" s="131"/>
      <c r="AU102" s="131"/>
      <c r="AV102" s="131"/>
      <c r="AW102" s="131"/>
      <c r="AX102" s="131"/>
    </row>
    <row r="103" spans="26:50" ht="15" customHeight="1" x14ac:dyDescent="0.25">
      <c r="AI103" s="101"/>
      <c r="AJ103" s="101"/>
      <c r="AK103" s="101"/>
      <c r="AL103" s="101"/>
      <c r="AM103" s="130"/>
      <c r="AN103" s="131"/>
      <c r="AO103" s="131"/>
      <c r="AP103" s="131"/>
      <c r="AQ103" s="131"/>
      <c r="AR103" s="131"/>
      <c r="AS103" s="131"/>
      <c r="AT103" s="131"/>
      <c r="AU103" s="131"/>
      <c r="AV103" s="131"/>
      <c r="AW103" s="131"/>
      <c r="AX103" s="131"/>
    </row>
    <row r="104" spans="26:50" ht="15" customHeight="1" x14ac:dyDescent="0.25">
      <c r="AI104" s="101"/>
      <c r="AJ104" s="101"/>
      <c r="AK104" s="101"/>
      <c r="AL104" s="101"/>
      <c r="AM104" s="130"/>
      <c r="AN104" s="131"/>
      <c r="AO104" s="131"/>
      <c r="AP104" s="131"/>
      <c r="AQ104" s="131"/>
      <c r="AR104" s="131"/>
      <c r="AS104" s="131"/>
      <c r="AT104" s="131"/>
      <c r="AU104" s="131"/>
      <c r="AV104" s="131"/>
      <c r="AW104" s="131"/>
      <c r="AX104" s="131"/>
    </row>
    <row r="105" spans="26:50" ht="15" customHeight="1" x14ac:dyDescent="0.25">
      <c r="AI105" s="101"/>
      <c r="AJ105" s="101"/>
      <c r="AK105" s="101"/>
      <c r="AL105" s="101"/>
      <c r="AM105" s="130"/>
      <c r="AN105" s="131"/>
      <c r="AO105" s="131"/>
      <c r="AP105" s="131"/>
      <c r="AQ105" s="131"/>
      <c r="AR105" s="131"/>
      <c r="AS105" s="131"/>
      <c r="AT105" s="131"/>
      <c r="AU105" s="131"/>
      <c r="AV105" s="131"/>
      <c r="AW105" s="131"/>
      <c r="AX105" s="131"/>
    </row>
    <row r="106" spans="26:50" ht="15" customHeight="1" x14ac:dyDescent="0.25">
      <c r="AM106" s="130"/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  <c r="AX106" s="131"/>
    </row>
    <row r="107" spans="26:50" ht="15" customHeight="1" x14ac:dyDescent="0.25">
      <c r="AM107" s="130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</row>
    <row r="108" spans="26:50" ht="15" customHeight="1" x14ac:dyDescent="0.25">
      <c r="AM108" s="130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</row>
    <row r="109" spans="26:50" ht="15" customHeight="1" x14ac:dyDescent="0.25">
      <c r="AM109" s="130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</row>
    <row r="110" spans="26:50" ht="15" customHeight="1" x14ac:dyDescent="0.25">
      <c r="AM110" s="130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</row>
    <row r="111" spans="26:50" ht="15" customHeight="1" x14ac:dyDescent="0.25">
      <c r="AM111" s="130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</row>
    <row r="112" spans="26:50" ht="15" customHeight="1" x14ac:dyDescent="0.25">
      <c r="AM112" s="130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</row>
    <row r="113" spans="6:48" x14ac:dyDescent="0.25"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</row>
    <row r="114" spans="6:48" x14ac:dyDescent="0.25"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</row>
    <row r="115" spans="6:48" x14ac:dyDescent="0.25"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</row>
  </sheetData>
  <sheetProtection password="89F6" sheet="1" objects="1" scenarios="1"/>
  <mergeCells count="105">
    <mergeCell ref="AX13:AX14"/>
    <mergeCell ref="AM100:AX112"/>
    <mergeCell ref="AI43:AQ43"/>
    <mergeCell ref="AI44:AQ44"/>
    <mergeCell ref="AI45:AQ45"/>
    <mergeCell ref="AI46:AQ46"/>
    <mergeCell ref="AI47:AQ47"/>
    <mergeCell ref="AI48:AQ48"/>
    <mergeCell ref="AI49:AQ49"/>
    <mergeCell ref="AI50:AQ50"/>
    <mergeCell ref="AI100:AL105"/>
    <mergeCell ref="AL35:AR37"/>
    <mergeCell ref="AG35:AJ37"/>
    <mergeCell ref="J51:Q51"/>
    <mergeCell ref="F49:I49"/>
    <mergeCell ref="F50:I50"/>
    <mergeCell ref="F51:I51"/>
    <mergeCell ref="J49:Q49"/>
    <mergeCell ref="J50:Q50"/>
    <mergeCell ref="F46:I46"/>
    <mergeCell ref="F47:I47"/>
    <mergeCell ref="F48:I48"/>
    <mergeCell ref="J46:Q46"/>
    <mergeCell ref="J47:Q47"/>
    <mergeCell ref="J48:Q48"/>
    <mergeCell ref="F43:I43"/>
    <mergeCell ref="F44:I44"/>
    <mergeCell ref="F45:I45"/>
    <mergeCell ref="F41:Q41"/>
    <mergeCell ref="F42:I42"/>
    <mergeCell ref="J42:Q42"/>
    <mergeCell ref="J43:Q43"/>
    <mergeCell ref="J44:Q44"/>
    <mergeCell ref="J45:Q45"/>
    <mergeCell ref="H1:Z1"/>
    <mergeCell ref="G2:M2"/>
    <mergeCell ref="N2:T2"/>
    <mergeCell ref="U2:Z2"/>
    <mergeCell ref="AE8:AE9"/>
    <mergeCell ref="AA1:AT1"/>
    <mergeCell ref="AP2:AT2"/>
    <mergeCell ref="G3:AT4"/>
    <mergeCell ref="AD6:AF7"/>
    <mergeCell ref="AP6:AR7"/>
    <mergeCell ref="R5:AK5"/>
    <mergeCell ref="AA2:AI2"/>
    <mergeCell ref="AJ2:AO2"/>
    <mergeCell ref="AQ8:AQ9"/>
    <mergeCell ref="Y9:AA10"/>
    <mergeCell ref="AH9:AJ10"/>
    <mergeCell ref="AL9:AN10"/>
    <mergeCell ref="H9:J10"/>
    <mergeCell ref="L9:N10"/>
    <mergeCell ref="P9:R10"/>
    <mergeCell ref="AT9:AV10"/>
    <mergeCell ref="I11:I12"/>
    <mergeCell ref="M11:M12"/>
    <mergeCell ref="Q11:Q12"/>
    <mergeCell ref="W13:W14"/>
    <mergeCell ref="Z15:Z16"/>
    <mergeCell ref="T13:T14"/>
    <mergeCell ref="AX25:AX28"/>
    <mergeCell ref="M20:AM21"/>
    <mergeCell ref="AE15:AE16"/>
    <mergeCell ref="AI15:AI16"/>
    <mergeCell ref="P25:R28"/>
    <mergeCell ref="L25:N28"/>
    <mergeCell ref="Q15:Q16"/>
    <mergeCell ref="M15:M16"/>
    <mergeCell ref="T11:T12"/>
    <mergeCell ref="W11:W12"/>
    <mergeCell ref="AQ15:AQ16"/>
    <mergeCell ref="AL25:AN28"/>
    <mergeCell ref="AP25:AR28"/>
    <mergeCell ref="AI11:AI12"/>
    <mergeCell ref="AE11:AE12"/>
    <mergeCell ref="AQ11:AQ12"/>
    <mergeCell ref="AM11:AM12"/>
    <mergeCell ref="AM15:AM16"/>
    <mergeCell ref="F25:F28"/>
    <mergeCell ref="AH25:AJ28"/>
    <mergeCell ref="AD25:AF28"/>
    <mergeCell ref="Y25:AA28"/>
    <mergeCell ref="V25:W28"/>
    <mergeCell ref="T25:T28"/>
    <mergeCell ref="H25:J28"/>
    <mergeCell ref="F13:F14"/>
    <mergeCell ref="I15:I16"/>
    <mergeCell ref="Z11:Z12"/>
    <mergeCell ref="AA98:AL99"/>
    <mergeCell ref="AN91:AU95"/>
    <mergeCell ref="W41:AQ41"/>
    <mergeCell ref="W42:AH42"/>
    <mergeCell ref="W43:AH43"/>
    <mergeCell ref="W44:AH44"/>
    <mergeCell ref="W45:AH45"/>
    <mergeCell ref="AI42:AQ42"/>
    <mergeCell ref="W46:AH46"/>
    <mergeCell ref="W47:AH47"/>
    <mergeCell ref="W48:AH48"/>
    <mergeCell ref="W49:AH49"/>
    <mergeCell ref="W50:AH50"/>
    <mergeCell ref="AU11:AU12"/>
    <mergeCell ref="AU15:AU16"/>
    <mergeCell ref="AU25:AU28"/>
  </mergeCells>
  <dataValidations count="9">
    <dataValidation type="list" allowBlank="1" showInputMessage="1" showErrorMessage="1" sqref="AP25:AR28">
      <formula1>$Q$58:$Q$60</formula1>
    </dataValidation>
    <dataValidation type="list" allowBlank="1" showInputMessage="1" showErrorMessage="1" sqref="AD25:AF28">
      <formula1>$N$58:$N$60</formula1>
    </dataValidation>
    <dataValidation type="list" allowBlank="1" showInputMessage="1" showErrorMessage="1" sqref="Y25:AA28">
      <formula1>$M$58:$M$59</formula1>
    </dataValidation>
    <dataValidation type="list" allowBlank="1" showInputMessage="1" showErrorMessage="1" sqref="P25:R28">
      <formula1>$K$58:$K$59</formula1>
    </dataValidation>
    <dataValidation type="list" allowBlank="1" showInputMessage="1" showErrorMessage="1" sqref="L25:N28">
      <formula1>$J$58:$J$59</formula1>
    </dataValidation>
    <dataValidation type="list" allowBlank="1" showInputMessage="1" showErrorMessage="1" sqref="H25:J28">
      <formula1>$I$58:$I$59</formula1>
    </dataValidation>
    <dataValidation type="list" allowBlank="1" showInputMessage="1" showErrorMessage="1" sqref="AH25:AJ28">
      <formula1>$O$58:$O$59</formula1>
    </dataValidation>
    <dataValidation type="list" allowBlank="1" showInputMessage="1" showErrorMessage="1" sqref="AL25:AN28">
      <formula1>$P$58:$P$59</formula1>
    </dataValidation>
    <dataValidation type="list" allowBlank="1" showInputMessage="1" showErrorMessage="1" sqref="AU25:AU28">
      <formula1>$T$58:$T$59</formula1>
    </dataValidation>
  </dataValidations>
  <pageMargins left="0.7" right="0.7" top="0.75" bottom="0.75" header="0.3" footer="0.3"/>
  <pageSetup paperSize="9" scale="3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2017-12-06T14:10:01Z</cp:lastPrinted>
  <dcterms:created xsi:type="dcterms:W3CDTF">2017-11-25T09:41:25Z</dcterms:created>
  <dcterms:modified xsi:type="dcterms:W3CDTF">2017-12-25T12:48:53Z</dcterms:modified>
</cp:coreProperties>
</file>